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<sst xmlns="http://schemas.openxmlformats.org/spreadsheetml/2006/main" count="76" uniqueCount="48">
  <si>
    <t xml:space="preserve"> WIELOLETNI  PROGRAM  INWESTYCJI  GMINNYCH  NA  LATA  2007 - 2010     </t>
  </si>
  <si>
    <t>Załącznik Nr 5 do uchwały Nr XI/128/07</t>
  </si>
  <si>
    <t>Rady Miejskiej w Nysie</t>
  </si>
  <si>
    <t>z dnia 30 sierpnia 2007r.</t>
  </si>
  <si>
    <t>Lp.</t>
  </si>
  <si>
    <t>Nazwa zadania</t>
  </si>
  <si>
    <t xml:space="preserve">Jednostka </t>
  </si>
  <si>
    <t>Okres</t>
  </si>
  <si>
    <t>Źródła</t>
  </si>
  <si>
    <t>Łączne</t>
  </si>
  <si>
    <t>Wysokość wydatków w roku budżetowym</t>
  </si>
  <si>
    <t>realizująca</t>
  </si>
  <si>
    <t>realizacji</t>
  </si>
  <si>
    <t>finansowania</t>
  </si>
  <si>
    <t xml:space="preserve">nakłady </t>
  </si>
  <si>
    <t>zadanie</t>
  </si>
  <si>
    <t xml:space="preserve">w latach </t>
  </si>
  <si>
    <t>2007-2010</t>
  </si>
  <si>
    <t>Budowa dróg w mieście</t>
  </si>
  <si>
    <t>Gmina Nysa</t>
  </si>
  <si>
    <t>w tym:</t>
  </si>
  <si>
    <t>Gmina</t>
  </si>
  <si>
    <t>środki gminy</t>
  </si>
  <si>
    <t>kredyt</t>
  </si>
  <si>
    <t>Zagospodarowanie podwórek w mieście</t>
  </si>
  <si>
    <t>Aktywizacja gospodarcza rejonu turystycznego</t>
  </si>
  <si>
    <t xml:space="preserve">Gmina </t>
  </si>
  <si>
    <t>Jeziora Nyskiego</t>
  </si>
  <si>
    <t>Park Kulturowo-Przyrodniczy Twierdzy Nysa -</t>
  </si>
  <si>
    <t>etap I</t>
  </si>
  <si>
    <t>Gmina Nysa-</t>
  </si>
  <si>
    <t>Urząd Miejski</t>
  </si>
  <si>
    <t>w Nysie</t>
  </si>
  <si>
    <t>EFRR</t>
  </si>
  <si>
    <t>bud. Państwa</t>
  </si>
  <si>
    <t xml:space="preserve"> </t>
  </si>
  <si>
    <t>Budowa dróg na obszarach wiejskich</t>
  </si>
  <si>
    <t>Oświetlenie w mieście i gminie</t>
  </si>
  <si>
    <t xml:space="preserve">Budowa kanalizacji sanitarnej i sieci </t>
  </si>
  <si>
    <t>2007-2008</t>
  </si>
  <si>
    <t>wodociągowej w Jędrzychowie</t>
  </si>
  <si>
    <t xml:space="preserve">Kompleksowe uzbrojenie terenów przemysłowych </t>
  </si>
  <si>
    <t>w rejonie ulic: Dubois - Karpacka wraz z budową</t>
  </si>
  <si>
    <t xml:space="preserve"> dróg</t>
  </si>
  <si>
    <t xml:space="preserve">Rewitalizacja parku miejskiego w Nysie  </t>
  </si>
  <si>
    <t>opracowanie dokumentacji projektowej</t>
  </si>
  <si>
    <t>OGÓŁEM</t>
  </si>
  <si>
    <t>w tym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</si>
</sst>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,_z_ł_-;\-* #,##0.00\,_z_ł_-;_-* \-??\ _z_ł_-;_-@_-"/>
    <numFmt numFmtId="166" formatCode="#,##0.00"/>
    <numFmt numFmtId="167" formatCode="#,##0"/>
    <numFmt numFmtId="168" formatCode="0.00%"/>
  </numFmts>
  <fonts count="8">
    <font>
      <sz val="10"/>
      <name val="Arial CE"/>
      <family val="2"/>
    </font>
    <font>
      <sz val="10"/>
      <name val="Arial"/>
      <family val="0"/>
    </font>
    <font>
      <i/>
      <sz val="10"/>
      <name val="Arial CE"/>
      <family val="2"/>
    </font>
    <font>
      <b/>
      <sz val="12"/>
      <name val="Arial CE"/>
      <family val="2"/>
    </font>
    <font>
      <b/>
      <sz val="13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7"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2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4" fontId="6" fillId="0" borderId="2" xfId="0" applyFont="1" applyBorder="1" applyAlignment="1">
      <alignment horizontal="left"/>
    </xf>
    <xf numFmtId="164" fontId="7" fillId="0" borderId="0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2" xfId="0" applyFont="1" applyBorder="1" applyAlignment="1">
      <alignment horizontal="center"/>
    </xf>
    <xf numFmtId="164" fontId="0" fillId="2" borderId="4" xfId="0" applyFont="1" applyFill="1" applyBorder="1" applyAlignment="1">
      <alignment horizontal="center" vertical="center"/>
    </xf>
    <xf numFmtId="164" fontId="0" fillId="2" borderId="5" xfId="0" applyFont="1" applyFill="1" applyBorder="1" applyAlignment="1">
      <alignment horizontal="center" vertical="center"/>
    </xf>
    <xf numFmtId="164" fontId="0" fillId="2" borderId="6" xfId="0" applyFont="1" applyFill="1" applyBorder="1" applyAlignment="1">
      <alignment horizontal="center" vertical="center"/>
    </xf>
    <xf numFmtId="164" fontId="0" fillId="2" borderId="7" xfId="0" applyFont="1" applyFill="1" applyBorder="1" applyAlignment="1">
      <alignment horizontal="center" vertical="center"/>
    </xf>
    <xf numFmtId="164" fontId="0" fillId="2" borderId="8" xfId="0" applyFont="1" applyFill="1" applyBorder="1" applyAlignment="1">
      <alignment horizontal="center" vertical="center"/>
    </xf>
    <xf numFmtId="164" fontId="0" fillId="2" borderId="9" xfId="0" applyFont="1" applyFill="1" applyBorder="1" applyAlignment="1">
      <alignment horizontal="center" vertical="center"/>
    </xf>
    <xf numFmtId="164" fontId="0" fillId="2" borderId="10" xfId="0" applyFont="1" applyFill="1" applyBorder="1" applyAlignment="1">
      <alignment horizontal="center" vertical="center"/>
    </xf>
    <xf numFmtId="164" fontId="0" fillId="2" borderId="9" xfId="0" applyFont="1" applyFill="1" applyBorder="1" applyAlignment="1">
      <alignment horizontal="center"/>
    </xf>
    <xf numFmtId="164" fontId="0" fillId="2" borderId="9" xfId="0" applyFont="1" applyFill="1" applyBorder="1" applyAlignment="1">
      <alignment/>
    </xf>
    <xf numFmtId="164" fontId="0" fillId="2" borderId="11" xfId="0" applyFont="1" applyFill="1" applyBorder="1" applyAlignment="1">
      <alignment/>
    </xf>
    <xf numFmtId="164" fontId="0" fillId="2" borderId="12" xfId="0" applyFont="1" applyFill="1" applyBorder="1" applyAlignment="1">
      <alignment/>
    </xf>
    <xf numFmtId="164" fontId="0" fillId="2" borderId="12" xfId="0" applyFont="1" applyFill="1" applyBorder="1" applyAlignment="1">
      <alignment horizontal="center"/>
    </xf>
    <xf numFmtId="164" fontId="0" fillId="2" borderId="13" xfId="0" applyFont="1" applyFill="1" applyBorder="1" applyAlignment="1">
      <alignment/>
    </xf>
    <xf numFmtId="164" fontId="0" fillId="2" borderId="14" xfId="0" applyFont="1" applyFill="1" applyBorder="1" applyAlignment="1">
      <alignment horizontal="center"/>
    </xf>
    <xf numFmtId="164" fontId="0" fillId="2" borderId="15" xfId="0" applyFont="1" applyFill="1" applyBorder="1" applyAlignment="1">
      <alignment horizontal="center"/>
    </xf>
    <xf numFmtId="164" fontId="0" fillId="2" borderId="0" xfId="0" applyFont="1" applyFill="1" applyBorder="1" applyAlignment="1">
      <alignment horizontal="center"/>
    </xf>
    <xf numFmtId="164" fontId="0" fillId="2" borderId="16" xfId="0" applyFont="1" applyFill="1" applyBorder="1" applyAlignment="1">
      <alignment horizontal="center"/>
    </xf>
    <xf numFmtId="164" fontId="0" fillId="0" borderId="17" xfId="0" applyFont="1" applyBorder="1" applyAlignment="1">
      <alignment horizontal="center" vertical="center"/>
    </xf>
    <xf numFmtId="164" fontId="0" fillId="0" borderId="18" xfId="0" applyFont="1" applyBorder="1" applyAlignment="1">
      <alignment/>
    </xf>
    <xf numFmtId="164" fontId="0" fillId="0" borderId="19" xfId="0" applyFont="1" applyBorder="1" applyAlignment="1">
      <alignment/>
    </xf>
    <xf numFmtId="166" fontId="0" fillId="0" borderId="19" xfId="15" applyNumberFormat="1" applyFont="1" applyFill="1" applyBorder="1" applyAlignment="1" applyProtection="1">
      <alignment horizontal="right"/>
      <protection/>
    </xf>
    <xf numFmtId="164" fontId="0" fillId="0" borderId="20" xfId="0" applyFont="1" applyBorder="1" applyAlignment="1">
      <alignment/>
    </xf>
    <xf numFmtId="164" fontId="0" fillId="0" borderId="9" xfId="0" applyFont="1" applyBorder="1" applyAlignment="1">
      <alignment/>
    </xf>
    <xf numFmtId="167" fontId="0" fillId="0" borderId="9" xfId="15" applyNumberFormat="1" applyFont="1" applyFill="1" applyBorder="1" applyAlignment="1" applyProtection="1">
      <alignment horizontal="right"/>
      <protection/>
    </xf>
    <xf numFmtId="166" fontId="0" fillId="0" borderId="9" xfId="15" applyNumberFormat="1" applyFont="1" applyFill="1" applyBorder="1" applyAlignment="1" applyProtection="1">
      <alignment horizontal="right"/>
      <protection/>
    </xf>
    <xf numFmtId="166" fontId="0" fillId="0" borderId="11" xfId="15" applyNumberFormat="1" applyFont="1" applyFill="1" applyBorder="1" applyAlignment="1" applyProtection="1">
      <alignment horizontal="right"/>
      <protection/>
    </xf>
    <xf numFmtId="164" fontId="0" fillId="0" borderId="0" xfId="0" applyBorder="1" applyAlignment="1">
      <alignment/>
    </xf>
    <xf numFmtId="164" fontId="0" fillId="0" borderId="21" xfId="0" applyFont="1" applyBorder="1" applyAlignment="1">
      <alignment/>
    </xf>
    <xf numFmtId="164" fontId="0" fillId="0" borderId="22" xfId="0" applyFont="1" applyBorder="1" applyAlignment="1">
      <alignment/>
    </xf>
    <xf numFmtId="167" fontId="0" fillId="0" borderId="22" xfId="15" applyNumberFormat="1" applyFont="1" applyFill="1" applyBorder="1" applyAlignment="1" applyProtection="1">
      <alignment horizontal="right"/>
      <protection/>
    </xf>
    <xf numFmtId="167" fontId="0" fillId="0" borderId="23" xfId="15" applyNumberFormat="1" applyFont="1" applyFill="1" applyBorder="1" applyAlignment="1" applyProtection="1">
      <alignment horizontal="right"/>
      <protection/>
    </xf>
    <xf numFmtId="164" fontId="0" fillId="0" borderId="9" xfId="0" applyFont="1" applyBorder="1" applyAlignment="1">
      <alignment horizontal="center"/>
    </xf>
    <xf numFmtId="164" fontId="0" fillId="0" borderId="19" xfId="0" applyFont="1" applyBorder="1" applyAlignment="1">
      <alignment horizontal="left"/>
    </xf>
    <xf numFmtId="164" fontId="0" fillId="0" borderId="19" xfId="0" applyFont="1" applyBorder="1" applyAlignment="1">
      <alignment horizontal="center"/>
    </xf>
    <xf numFmtId="166" fontId="0" fillId="0" borderId="24" xfId="15" applyNumberFormat="1" applyFont="1" applyFill="1" applyBorder="1" applyAlignment="1" applyProtection="1">
      <alignment horizontal="right"/>
      <protection/>
    </xf>
    <xf numFmtId="164" fontId="0" fillId="0" borderId="9" xfId="0" applyFont="1" applyBorder="1" applyAlignment="1">
      <alignment horizontal="left"/>
    </xf>
    <xf numFmtId="164" fontId="7" fillId="0" borderId="9" xfId="0" applyFont="1" applyBorder="1" applyAlignment="1">
      <alignment horizontal="left"/>
    </xf>
    <xf numFmtId="166" fontId="7" fillId="0" borderId="9" xfId="15" applyNumberFormat="1" applyFont="1" applyFill="1" applyBorder="1" applyAlignment="1" applyProtection="1">
      <alignment horizontal="right"/>
      <protection/>
    </xf>
    <xf numFmtId="166" fontId="7" fillId="0" borderId="11" xfId="15" applyNumberFormat="1" applyFont="1" applyFill="1" applyBorder="1" applyAlignment="1" applyProtection="1">
      <alignment horizontal="right"/>
      <protection/>
    </xf>
    <xf numFmtId="164" fontId="0" fillId="0" borderId="22" xfId="0" applyFont="1" applyBorder="1" applyAlignment="1">
      <alignment horizontal="left"/>
    </xf>
    <xf numFmtId="164" fontId="7" fillId="0" borderId="22" xfId="0" applyFont="1" applyBorder="1" applyAlignment="1">
      <alignment horizontal="left"/>
    </xf>
    <xf numFmtId="166" fontId="7" fillId="0" borderId="22" xfId="15" applyNumberFormat="1" applyFont="1" applyFill="1" applyBorder="1" applyAlignment="1" applyProtection="1">
      <alignment horizontal="right"/>
      <protection/>
    </xf>
    <xf numFmtId="166" fontId="7" fillId="0" borderId="23" xfId="15" applyNumberFormat="1" applyFont="1" applyFill="1" applyBorder="1" applyAlignment="1" applyProtection="1">
      <alignment horizontal="right"/>
      <protection/>
    </xf>
    <xf numFmtId="164" fontId="0" fillId="0" borderId="6" xfId="0" applyFont="1" applyBorder="1" applyAlignment="1">
      <alignment horizontal="left"/>
    </xf>
    <xf numFmtId="166" fontId="0" fillId="0" borderId="6" xfId="15" applyNumberFormat="1" applyFont="1" applyFill="1" applyBorder="1" applyAlignment="1" applyProtection="1">
      <alignment horizontal="right"/>
      <protection/>
    </xf>
    <xf numFmtId="164" fontId="0" fillId="0" borderId="0" xfId="0" applyFont="1" applyBorder="1" applyAlignment="1">
      <alignment horizontal="left"/>
    </xf>
    <xf numFmtId="164" fontId="0" fillId="0" borderId="25" xfId="0" applyFont="1" applyBorder="1" applyAlignment="1">
      <alignment horizontal="left"/>
    </xf>
    <xf numFmtId="164" fontId="0" fillId="0" borderId="25" xfId="0" applyFont="1" applyBorder="1" applyAlignment="1">
      <alignment horizontal="center"/>
    </xf>
    <xf numFmtId="166" fontId="0" fillId="0" borderId="0" xfId="15" applyNumberFormat="1" applyFont="1" applyFill="1" applyBorder="1" applyAlignment="1" applyProtection="1">
      <alignment horizontal="right"/>
      <protection/>
    </xf>
    <xf numFmtId="166" fontId="0" fillId="0" borderId="0" xfId="0" applyNumberFormat="1" applyFont="1" applyBorder="1" applyAlignment="1">
      <alignment horizontal="right"/>
    </xf>
    <xf numFmtId="164" fontId="0" fillId="0" borderId="9" xfId="0" applyFont="1" applyFill="1" applyBorder="1" applyAlignment="1">
      <alignment horizontal="center"/>
    </xf>
    <xf numFmtId="164" fontId="0" fillId="0" borderId="2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1" xfId="0" applyFont="1" applyBorder="1" applyAlignment="1">
      <alignment horizontal="left"/>
    </xf>
    <xf numFmtId="168" fontId="0" fillId="0" borderId="1" xfId="0" applyNumberFormat="1" applyFont="1" applyBorder="1" applyAlignment="1">
      <alignment horizontal="left"/>
    </xf>
    <xf numFmtId="166" fontId="0" fillId="0" borderId="22" xfId="15" applyNumberFormat="1" applyFont="1" applyFill="1" applyBorder="1" applyAlignment="1" applyProtection="1">
      <alignment horizontal="right"/>
      <protection/>
    </xf>
    <xf numFmtId="166" fontId="0" fillId="0" borderId="1" xfId="15" applyNumberFormat="1" applyFont="1" applyFill="1" applyBorder="1" applyAlignment="1" applyProtection="1">
      <alignment horizontal="right"/>
      <protection/>
    </xf>
    <xf numFmtId="166" fontId="0" fillId="0" borderId="23" xfId="15" applyNumberFormat="1" applyFont="1" applyFill="1" applyBorder="1" applyAlignment="1" applyProtection="1">
      <alignment horizontal="right"/>
      <protection/>
    </xf>
    <xf numFmtId="164" fontId="0" fillId="0" borderId="26" xfId="0" applyFont="1" applyBorder="1" applyAlignment="1">
      <alignment horizontal="left"/>
    </xf>
    <xf numFmtId="164" fontId="0" fillId="0" borderId="26" xfId="0" applyFont="1" applyBorder="1" applyAlignment="1">
      <alignment horizontal="center"/>
    </xf>
    <xf numFmtId="166" fontId="0" fillId="0" borderId="26" xfId="15" applyNumberFormat="1" applyFont="1" applyFill="1" applyBorder="1" applyAlignment="1" applyProtection="1">
      <alignment horizontal="right"/>
      <protection/>
    </xf>
    <xf numFmtId="164" fontId="0" fillId="0" borderId="1" xfId="0" applyFont="1" applyBorder="1" applyAlignment="1">
      <alignment horizontal="center"/>
    </xf>
    <xf numFmtId="164" fontId="0" fillId="0" borderId="27" xfId="0" applyFont="1" applyBorder="1" applyAlignment="1">
      <alignment horizontal="center" vertical="center"/>
    </xf>
    <xf numFmtId="164" fontId="0" fillId="0" borderId="28" xfId="0" applyBorder="1" applyAlignment="1">
      <alignment horizontal="center"/>
    </xf>
    <xf numFmtId="164" fontId="0" fillId="0" borderId="29" xfId="0" applyBorder="1" applyAlignment="1">
      <alignment/>
    </xf>
    <xf numFmtId="164" fontId="0" fillId="0" borderId="28" xfId="0" applyBorder="1" applyAlignment="1">
      <alignment/>
    </xf>
    <xf numFmtId="164" fontId="0" fillId="0" borderId="29" xfId="0" applyBorder="1" applyAlignment="1">
      <alignment horizontal="center"/>
    </xf>
    <xf numFmtId="164" fontId="3" fillId="2" borderId="17" xfId="0" applyFont="1" applyFill="1" applyBorder="1" applyAlignment="1">
      <alignment/>
    </xf>
    <xf numFmtId="166" fontId="3" fillId="2" borderId="30" xfId="15" applyNumberFormat="1" applyFont="1" applyFill="1" applyBorder="1" applyAlignment="1" applyProtection="1">
      <alignment horizontal="right"/>
      <protection/>
    </xf>
    <xf numFmtId="164" fontId="0" fillId="0" borderId="31" xfId="0" applyFont="1" applyBorder="1" applyAlignment="1">
      <alignment/>
    </xf>
    <xf numFmtId="166" fontId="0" fillId="0" borderId="32" xfId="0" applyNumberFormat="1" applyFont="1" applyBorder="1" applyAlignment="1">
      <alignment/>
    </xf>
    <xf numFmtId="166" fontId="0" fillId="0" borderId="33" xfId="0" applyNumberFormat="1" applyFont="1" applyBorder="1" applyAlignment="1">
      <alignment/>
    </xf>
    <xf numFmtId="164" fontId="0" fillId="0" borderId="4" xfId="0" applyFont="1" applyFill="1" applyBorder="1" applyAlignment="1">
      <alignment horizontal="left"/>
    </xf>
    <xf numFmtId="166" fontId="0" fillId="0" borderId="5" xfId="0" applyNumberFormat="1" applyFont="1" applyBorder="1" applyAlignment="1">
      <alignment/>
    </xf>
    <xf numFmtId="164" fontId="0" fillId="0" borderId="34" xfId="0" applyFont="1" applyFill="1" applyBorder="1" applyAlignment="1">
      <alignment horizontal="left"/>
    </xf>
    <xf numFmtId="166" fontId="0" fillId="0" borderId="6" xfId="0" applyNumberFormat="1" applyFont="1" applyBorder="1" applyAlignment="1">
      <alignment/>
    </xf>
    <xf numFmtId="166" fontId="0" fillId="0" borderId="5" xfId="0" applyNumberFormat="1" applyFont="1" applyBorder="1" applyAlignment="1">
      <alignment horizontal="right"/>
    </xf>
    <xf numFmtId="164" fontId="0" fillId="0" borderId="14" xfId="0" applyFont="1" applyFill="1" applyBorder="1" applyAlignment="1">
      <alignment horizontal="left"/>
    </xf>
    <xf numFmtId="166" fontId="0" fillId="0" borderId="15" xfId="0" applyNumberFormat="1" applyFont="1" applyBorder="1" applyAlignment="1">
      <alignment/>
    </xf>
    <xf numFmtId="166" fontId="0" fillId="0" borderId="15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1200150</xdr:colOff>
      <xdr:row>9</xdr:row>
      <xdr:rowOff>161925</xdr:rowOff>
    </xdr:from>
    <xdr:to>
      <xdr:col>10</xdr:col>
      <xdr:colOff>0</xdr:colOff>
      <xdr:row>10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2220575" y="1771650"/>
          <a:ext cx="0" cy="161925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1200150</xdr:colOff>
      <xdr:row>24</xdr:row>
      <xdr:rowOff>0</xdr:rowOff>
    </xdr:from>
    <xdr:to>
      <xdr:col>10</xdr:col>
      <xdr:colOff>0</xdr:colOff>
      <xdr:row>24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2220575" y="4038600"/>
          <a:ext cx="0" cy="161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1200150</xdr:colOff>
      <xdr:row>35</xdr:row>
      <xdr:rowOff>0</xdr:rowOff>
    </xdr:from>
    <xdr:to>
      <xdr:col>10</xdr:col>
      <xdr:colOff>0</xdr:colOff>
      <xdr:row>35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2220575" y="5819775"/>
          <a:ext cx="0" cy="161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1200150</xdr:colOff>
      <xdr:row>49</xdr:row>
      <xdr:rowOff>0</xdr:rowOff>
    </xdr:from>
    <xdr:to>
      <xdr:col>10</xdr:col>
      <xdr:colOff>0</xdr:colOff>
      <xdr:row>49</xdr:row>
      <xdr:rowOff>190500</xdr:rowOff>
    </xdr:to>
    <xdr:sp>
      <xdr:nvSpPr>
        <xdr:cNvPr id="4" name="Line 4"/>
        <xdr:cNvSpPr>
          <a:spLocks/>
        </xdr:cNvSpPr>
      </xdr:nvSpPr>
      <xdr:spPr>
        <a:xfrm>
          <a:off x="12220575" y="8086725"/>
          <a:ext cx="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1200150</xdr:colOff>
      <xdr:row>51</xdr:row>
      <xdr:rowOff>0</xdr:rowOff>
    </xdr:from>
    <xdr:to>
      <xdr:col>10</xdr:col>
      <xdr:colOff>0</xdr:colOff>
      <xdr:row>54</xdr:row>
      <xdr:rowOff>152400</xdr:rowOff>
    </xdr:to>
    <xdr:sp>
      <xdr:nvSpPr>
        <xdr:cNvPr id="5" name="Line 5"/>
        <xdr:cNvSpPr>
          <a:spLocks/>
        </xdr:cNvSpPr>
      </xdr:nvSpPr>
      <xdr:spPr>
        <a:xfrm>
          <a:off x="12220575" y="8439150"/>
          <a:ext cx="0" cy="638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>
      <pane ySplit="10" topLeftCell="A11" activePane="bottomLeft" state="frozen"/>
      <selection pane="topLeft" activeCell="A1" sqref="A1"/>
      <selection pane="bottomLeft" activeCell="B44" sqref="B44"/>
    </sheetView>
  </sheetViews>
  <sheetFormatPr defaultColWidth="9.00390625" defaultRowHeight="12.75"/>
  <cols>
    <col min="1" max="1" width="4.625" style="1" customWidth="1"/>
    <col min="2" max="2" width="42.375" style="2" customWidth="1"/>
    <col min="3" max="3" width="12.125" style="2" customWidth="1"/>
    <col min="4" max="4" width="9.75390625" style="2" customWidth="1"/>
    <col min="5" max="5" width="12.875" style="2" customWidth="1"/>
    <col min="6" max="8" width="15.75390625" style="2" customWidth="1"/>
    <col min="9" max="9" width="15.625" style="2" customWidth="1"/>
    <col min="10" max="10" width="15.75390625" style="2" customWidth="1"/>
    <col min="11" max="16384" width="9.00390625" style="2" customWidth="1"/>
  </cols>
  <sheetData>
    <row r="1" spans="1:10" ht="16.5">
      <c r="A1" s="3"/>
      <c r="B1" s="3"/>
      <c r="C1" s="3"/>
      <c r="D1" s="3"/>
      <c r="E1" s="3"/>
      <c r="F1" s="3"/>
      <c r="G1" s="4"/>
      <c r="H1" s="5"/>
      <c r="I1" s="6"/>
      <c r="J1" s="7"/>
    </row>
    <row r="2" spans="1:10" ht="16.5">
      <c r="A2" s="8"/>
      <c r="B2" s="8"/>
      <c r="C2" s="8"/>
      <c r="D2" s="8"/>
      <c r="E2" s="8"/>
      <c r="F2" s="8"/>
      <c r="G2" s="9"/>
      <c r="H2" s="10"/>
      <c r="I2" s="8"/>
      <c r="J2" s="11"/>
    </row>
    <row r="3" spans="1:10" ht="17.25">
      <c r="A3" s="12" t="s">
        <v>0</v>
      </c>
      <c r="G3" s="13"/>
      <c r="H3" s="2" t="s">
        <v>1</v>
      </c>
      <c r="J3" s="14"/>
    </row>
    <row r="4" spans="1:10" ht="12.75">
      <c r="A4" s="15"/>
      <c r="B4" s="13"/>
      <c r="H4" s="2" t="s">
        <v>2</v>
      </c>
      <c r="J4" s="14"/>
    </row>
    <row r="5" spans="1:10" ht="12.75">
      <c r="A5" s="15"/>
      <c r="B5" s="13"/>
      <c r="H5" s="2" t="s">
        <v>3</v>
      </c>
      <c r="J5" s="14"/>
    </row>
    <row r="6" spans="1:10" ht="12.75">
      <c r="A6" s="16" t="s">
        <v>4</v>
      </c>
      <c r="B6" s="17" t="s">
        <v>5</v>
      </c>
      <c r="C6" s="18" t="s">
        <v>6</v>
      </c>
      <c r="D6" s="18" t="s">
        <v>7</v>
      </c>
      <c r="E6" s="18" t="s">
        <v>8</v>
      </c>
      <c r="F6" s="18" t="s">
        <v>9</v>
      </c>
      <c r="G6" s="19"/>
      <c r="H6" s="19" t="s">
        <v>10</v>
      </c>
      <c r="I6" s="19"/>
      <c r="J6" s="20"/>
    </row>
    <row r="7" spans="1:10" ht="12.75">
      <c r="A7" s="16"/>
      <c r="B7" s="17"/>
      <c r="C7" s="21" t="s">
        <v>11</v>
      </c>
      <c r="D7" s="21" t="s">
        <v>12</v>
      </c>
      <c r="E7" s="21" t="s">
        <v>13</v>
      </c>
      <c r="F7" s="21" t="s">
        <v>14</v>
      </c>
      <c r="G7" s="18">
        <v>2007</v>
      </c>
      <c r="H7" s="18">
        <v>2008</v>
      </c>
      <c r="I7" s="18">
        <v>2009</v>
      </c>
      <c r="J7" s="22">
        <v>2010</v>
      </c>
    </row>
    <row r="8" spans="1:10" ht="12.75">
      <c r="A8" s="16"/>
      <c r="B8" s="17"/>
      <c r="C8" s="23" t="s">
        <v>15</v>
      </c>
      <c r="D8" s="24"/>
      <c r="E8" s="24"/>
      <c r="F8" s="23" t="s">
        <v>16</v>
      </c>
      <c r="G8" s="24"/>
      <c r="H8" s="24"/>
      <c r="I8" s="24"/>
      <c r="J8" s="25"/>
    </row>
    <row r="9" spans="1:10" ht="12.75">
      <c r="A9" s="16"/>
      <c r="B9" s="17"/>
      <c r="C9" s="26"/>
      <c r="D9" s="26"/>
      <c r="E9" s="26"/>
      <c r="F9" s="27" t="s">
        <v>17</v>
      </c>
      <c r="G9" s="26"/>
      <c r="H9" s="26"/>
      <c r="I9" s="26"/>
      <c r="J9" s="28"/>
    </row>
    <row r="10" spans="1:10" ht="12.75">
      <c r="A10" s="29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1">
        <v>7</v>
      </c>
      <c r="H10" s="30">
        <v>8</v>
      </c>
      <c r="I10" s="30">
        <v>9</v>
      </c>
      <c r="J10" s="32">
        <v>10</v>
      </c>
    </row>
    <row r="11" spans="1:10" ht="12.75">
      <c r="A11" s="33">
        <v>1</v>
      </c>
      <c r="B11" s="34" t="s">
        <v>18</v>
      </c>
      <c r="C11" s="35" t="s">
        <v>19</v>
      </c>
      <c r="D11" s="35" t="s">
        <v>17</v>
      </c>
      <c r="F11" s="36">
        <f>SUM(G11:J11)</f>
        <v>27150146.4</v>
      </c>
      <c r="G11" s="36">
        <f>SUM(G14+G16)</f>
        <v>6650146.4</v>
      </c>
      <c r="H11" s="36">
        <f>H14+H16</f>
        <v>7500000</v>
      </c>
      <c r="I11" s="36">
        <f>I14+I16</f>
        <v>7000000</v>
      </c>
      <c r="J11" s="36">
        <f>J14+J16</f>
        <v>6000000</v>
      </c>
    </row>
    <row r="12" spans="1:10" ht="12.75">
      <c r="A12" s="33"/>
      <c r="B12" s="37"/>
      <c r="C12" s="38"/>
      <c r="D12" s="38"/>
      <c r="E12" s="38"/>
      <c r="F12" s="39"/>
      <c r="G12" s="39" t="s">
        <v>20</v>
      </c>
      <c r="H12" s="40"/>
      <c r="I12" s="40"/>
      <c r="J12" s="41"/>
    </row>
    <row r="13" spans="1:10" ht="12.75">
      <c r="A13" s="33"/>
      <c r="B13" s="37"/>
      <c r="C13" s="38"/>
      <c r="D13" s="38"/>
      <c r="E13" s="38" t="s">
        <v>21</v>
      </c>
      <c r="F13" s="39"/>
      <c r="G13" s="39" t="s">
        <v>22</v>
      </c>
      <c r="H13" s="40"/>
      <c r="I13" s="40"/>
      <c r="J13" s="41"/>
    </row>
    <row r="14" spans="1:10" ht="12.75">
      <c r="A14" s="33"/>
      <c r="B14" s="37"/>
      <c r="C14" s="38"/>
      <c r="D14" s="38"/>
      <c r="F14" s="40">
        <f>SUM(G14+H14+I14+J14)</f>
        <v>22550646.4</v>
      </c>
      <c r="G14" s="40">
        <v>2050646.4</v>
      </c>
      <c r="H14" s="40">
        <v>7500000</v>
      </c>
      <c r="I14" s="40">
        <v>7000000</v>
      </c>
      <c r="J14" s="41">
        <v>6000000</v>
      </c>
    </row>
    <row r="15" spans="1:10" ht="12.75">
      <c r="A15" s="33"/>
      <c r="B15" s="37"/>
      <c r="C15" s="38"/>
      <c r="D15" s="38"/>
      <c r="E15" s="42"/>
      <c r="F15" s="39"/>
      <c r="G15" s="39" t="s">
        <v>23</v>
      </c>
      <c r="H15" s="40"/>
      <c r="I15" s="40"/>
      <c r="J15" s="41"/>
    </row>
    <row r="16" spans="1:10" ht="12.75">
      <c r="A16" s="33"/>
      <c r="B16" s="37"/>
      <c r="C16" s="38"/>
      <c r="D16" s="38"/>
      <c r="E16" s="42" t="s">
        <v>23</v>
      </c>
      <c r="F16" s="39">
        <f>SUM(G16+H16+I16+J16)</f>
        <v>4599500</v>
      </c>
      <c r="G16" s="40">
        <v>4599500</v>
      </c>
      <c r="H16" s="40">
        <v>0</v>
      </c>
      <c r="I16" s="40">
        <v>0</v>
      </c>
      <c r="J16" s="41">
        <v>0</v>
      </c>
    </row>
    <row r="17" spans="1:10" ht="12.75">
      <c r="A17" s="33"/>
      <c r="B17" s="43"/>
      <c r="C17" s="44"/>
      <c r="D17" s="44"/>
      <c r="E17" s="44"/>
      <c r="F17" s="45"/>
      <c r="G17" s="45"/>
      <c r="H17" s="45"/>
      <c r="I17" s="45"/>
      <c r="J17" s="46"/>
    </row>
    <row r="18" spans="1:10" ht="12.75">
      <c r="A18" s="33">
        <v>2</v>
      </c>
      <c r="B18" s="38" t="s">
        <v>24</v>
      </c>
      <c r="C18" s="38" t="s">
        <v>19</v>
      </c>
      <c r="D18" s="38" t="s">
        <v>17</v>
      </c>
      <c r="E18" s="47" t="s">
        <v>21</v>
      </c>
      <c r="F18" s="40">
        <f>SUM(G18:J18)</f>
        <v>2300000</v>
      </c>
      <c r="G18" s="40">
        <v>800000</v>
      </c>
      <c r="H18" s="40">
        <v>600000</v>
      </c>
      <c r="I18" s="40">
        <v>600000</v>
      </c>
      <c r="J18" s="41">
        <v>300000</v>
      </c>
    </row>
    <row r="19" spans="1:10" ht="12.75">
      <c r="A19" s="33"/>
      <c r="B19" s="38"/>
      <c r="C19" s="38"/>
      <c r="D19" s="38"/>
      <c r="E19" s="47"/>
      <c r="F19" s="40"/>
      <c r="G19" s="40"/>
      <c r="H19" s="40"/>
      <c r="I19" s="40"/>
      <c r="J19" s="41"/>
    </row>
    <row r="20" spans="1:10" ht="12.75">
      <c r="A20" s="33"/>
      <c r="B20" s="38"/>
      <c r="C20" s="38"/>
      <c r="D20" s="38"/>
      <c r="E20" s="47"/>
      <c r="F20" s="40"/>
      <c r="G20" s="40"/>
      <c r="H20" s="40"/>
      <c r="I20" s="40"/>
      <c r="J20" s="41"/>
    </row>
    <row r="21" spans="1:10" ht="12.75">
      <c r="A21" s="33">
        <v>3</v>
      </c>
      <c r="B21" s="48" t="s">
        <v>25</v>
      </c>
      <c r="C21" s="48" t="s">
        <v>19</v>
      </c>
      <c r="D21" s="48" t="s">
        <v>17</v>
      </c>
      <c r="E21" s="49" t="s">
        <v>26</v>
      </c>
      <c r="F21" s="36">
        <f>SUM(G21:J21)</f>
        <v>2770000</v>
      </c>
      <c r="G21" s="36">
        <v>270000</v>
      </c>
      <c r="H21" s="36">
        <v>1000000</v>
      </c>
      <c r="I21" s="36">
        <v>1000000</v>
      </c>
      <c r="J21" s="50">
        <v>500000</v>
      </c>
    </row>
    <row r="22" spans="1:10" ht="12.75">
      <c r="A22" s="33"/>
      <c r="B22" s="51" t="s">
        <v>27</v>
      </c>
      <c r="C22" s="52"/>
      <c r="D22" s="52"/>
      <c r="E22" s="51"/>
      <c r="F22" s="53"/>
      <c r="G22" s="40"/>
      <c r="H22" s="53"/>
      <c r="I22" s="53"/>
      <c r="J22" s="54"/>
    </row>
    <row r="23" spans="1:10" ht="12.75">
      <c r="A23" s="33"/>
      <c r="B23" s="51"/>
      <c r="C23" s="52"/>
      <c r="D23" s="52"/>
      <c r="E23" s="51"/>
      <c r="F23" s="53"/>
      <c r="G23" s="40"/>
      <c r="H23" s="53"/>
      <c r="I23" s="53"/>
      <c r="J23" s="54"/>
    </row>
    <row r="24" spans="1:10" ht="12.75">
      <c r="A24" s="33"/>
      <c r="B24" s="55"/>
      <c r="C24" s="56"/>
      <c r="D24" s="56"/>
      <c r="E24" s="56"/>
      <c r="F24" s="57"/>
      <c r="G24" s="57"/>
      <c r="H24" s="57"/>
      <c r="I24" s="57"/>
      <c r="J24" s="58"/>
    </row>
    <row r="25" spans="1:10" ht="12.75">
      <c r="A25" s="33">
        <v>4</v>
      </c>
      <c r="B25" s="48" t="s">
        <v>28</v>
      </c>
      <c r="C25" s="48" t="s">
        <v>19</v>
      </c>
      <c r="D25" s="48" t="s">
        <v>17</v>
      </c>
      <c r="E25" s="59"/>
      <c r="F25" s="36">
        <f>SUM(G25,H25)</f>
        <v>12446225.4</v>
      </c>
      <c r="G25" s="60">
        <f>SUM(G31,G30,G27)</f>
        <v>8753499.4</v>
      </c>
      <c r="H25" s="60">
        <f>SUM(H31,H30,H27)</f>
        <v>3692726</v>
      </c>
      <c r="I25" s="60">
        <f>SUM(I31,I30,I27)</f>
        <v>0</v>
      </c>
      <c r="J25" s="60">
        <f>SUM(J31,J30,J27)</f>
        <v>0</v>
      </c>
    </row>
    <row r="26" spans="1:10" ht="12.75">
      <c r="A26" s="33"/>
      <c r="B26" s="51" t="s">
        <v>29</v>
      </c>
      <c r="C26" s="61"/>
      <c r="D26" s="62"/>
      <c r="E26" s="63" t="s">
        <v>20</v>
      </c>
      <c r="F26" s="40"/>
      <c r="G26" s="64"/>
      <c r="H26" s="40"/>
      <c r="I26" s="40"/>
      <c r="J26" s="41"/>
    </row>
    <row r="27" spans="1:10" ht="12.75">
      <c r="A27" s="33"/>
      <c r="B27" s="47"/>
      <c r="C27" s="61"/>
      <c r="D27" s="51"/>
      <c r="E27" s="47" t="s">
        <v>30</v>
      </c>
      <c r="F27" s="40">
        <f>SUM(G27,H27)</f>
        <v>5300146.4</v>
      </c>
      <c r="G27" s="65">
        <v>3800146.4</v>
      </c>
      <c r="H27" s="40">
        <v>1500000</v>
      </c>
      <c r="I27" s="40">
        <v>0</v>
      </c>
      <c r="J27" s="41">
        <v>0</v>
      </c>
    </row>
    <row r="28" spans="1:10" ht="12.75">
      <c r="A28" s="33"/>
      <c r="B28" s="51"/>
      <c r="C28" s="61"/>
      <c r="D28" s="51"/>
      <c r="E28" s="66" t="s">
        <v>31</v>
      </c>
      <c r="F28" s="40"/>
      <c r="G28" s="65"/>
      <c r="H28" s="40"/>
      <c r="I28" s="40"/>
      <c r="J28" s="41"/>
    </row>
    <row r="29" spans="1:10" ht="12.75">
      <c r="A29" s="33"/>
      <c r="B29" s="51"/>
      <c r="C29" s="61"/>
      <c r="D29" s="51"/>
      <c r="E29" s="67" t="s">
        <v>32</v>
      </c>
      <c r="F29" s="40"/>
      <c r="G29" s="65"/>
      <c r="H29" s="40"/>
      <c r="I29" s="40"/>
      <c r="J29" s="41"/>
    </row>
    <row r="30" spans="1:10" ht="12.75">
      <c r="A30" s="33"/>
      <c r="B30" s="51"/>
      <c r="C30" s="61"/>
      <c r="D30" s="51"/>
      <c r="E30" s="68" t="s">
        <v>33</v>
      </c>
      <c r="F30" s="40">
        <f>SUM(G30+H30+I30+J30)</f>
        <v>6305265</v>
      </c>
      <c r="G30" s="65">
        <v>4370537</v>
      </c>
      <c r="H30" s="40">
        <v>1934728</v>
      </c>
      <c r="I30" s="40">
        <v>0</v>
      </c>
      <c r="J30" s="41">
        <v>0</v>
      </c>
    </row>
    <row r="31" spans="1:10" ht="12.75">
      <c r="A31" s="33"/>
      <c r="B31" s="51"/>
      <c r="C31" s="61"/>
      <c r="D31" s="51"/>
      <c r="E31" s="68" t="s">
        <v>34</v>
      </c>
      <c r="F31" s="40">
        <v>840814</v>
      </c>
      <c r="G31" s="65">
        <v>582816</v>
      </c>
      <c r="H31" s="40">
        <v>257998</v>
      </c>
      <c r="I31" s="40">
        <v>0</v>
      </c>
      <c r="J31" s="41">
        <v>0</v>
      </c>
    </row>
    <row r="32" spans="1:10" ht="12.75">
      <c r="A32" s="33"/>
      <c r="B32" s="55"/>
      <c r="C32" s="69"/>
      <c r="D32" s="55"/>
      <c r="E32" s="70"/>
      <c r="F32" s="71" t="s">
        <v>35</v>
      </c>
      <c r="G32" s="71"/>
      <c r="H32" s="72"/>
      <c r="I32" s="71"/>
      <c r="J32" s="73"/>
    </row>
    <row r="33" spans="1:10" ht="12.75">
      <c r="A33" s="33">
        <v>5</v>
      </c>
      <c r="B33" s="48" t="s">
        <v>36</v>
      </c>
      <c r="C33" s="74" t="s">
        <v>19</v>
      </c>
      <c r="D33" s="48" t="s">
        <v>17</v>
      </c>
      <c r="E33" s="75" t="s">
        <v>21</v>
      </c>
      <c r="F33" s="36">
        <f>G33+H33+I33+J33</f>
        <v>6610000</v>
      </c>
      <c r="G33" s="36">
        <v>1210000</v>
      </c>
      <c r="H33" s="76">
        <v>900000</v>
      </c>
      <c r="I33" s="36">
        <v>1200000</v>
      </c>
      <c r="J33" s="50">
        <v>3300000</v>
      </c>
    </row>
    <row r="34" spans="1:10" ht="12.75">
      <c r="A34" s="33"/>
      <c r="B34" s="51"/>
      <c r="C34" s="61"/>
      <c r="D34" s="51"/>
      <c r="E34" s="1"/>
      <c r="F34" s="40"/>
      <c r="G34" s="40"/>
      <c r="H34" s="64"/>
      <c r="I34" s="40"/>
      <c r="J34" s="41"/>
    </row>
    <row r="35" spans="1:10" ht="12.75">
      <c r="A35" s="33"/>
      <c r="B35" s="55"/>
      <c r="C35" s="69"/>
      <c r="D35" s="55"/>
      <c r="E35" s="77"/>
      <c r="F35" s="71"/>
      <c r="G35" s="71"/>
      <c r="H35" s="72"/>
      <c r="I35" s="71"/>
      <c r="J35" s="73"/>
    </row>
    <row r="36" spans="1:10" ht="12.75">
      <c r="A36" s="33">
        <v>6</v>
      </c>
      <c r="B36" s="51" t="s">
        <v>37</v>
      </c>
      <c r="C36" s="61" t="s">
        <v>19</v>
      </c>
      <c r="D36" s="51" t="s">
        <v>17</v>
      </c>
      <c r="E36" s="1" t="s">
        <v>21</v>
      </c>
      <c r="F36" s="40">
        <f>SUM(G36:J36)</f>
        <v>1991216</v>
      </c>
      <c r="G36" s="40">
        <v>791216</v>
      </c>
      <c r="H36" s="40">
        <v>400000</v>
      </c>
      <c r="I36" s="40">
        <v>400000</v>
      </c>
      <c r="J36" s="40">
        <v>400000</v>
      </c>
    </row>
    <row r="37" spans="1:10" ht="12.75">
      <c r="A37" s="33"/>
      <c r="B37" s="51"/>
      <c r="C37" s="61"/>
      <c r="D37" s="51"/>
      <c r="E37" s="1"/>
      <c r="F37" s="40"/>
      <c r="G37" s="40"/>
      <c r="H37" s="64"/>
      <c r="I37" s="40"/>
      <c r="J37" s="41"/>
    </row>
    <row r="38" spans="1:10" ht="12.75">
      <c r="A38" s="33"/>
      <c r="B38" s="55"/>
      <c r="C38" s="69"/>
      <c r="D38" s="55"/>
      <c r="E38" s="69"/>
      <c r="F38" s="71"/>
      <c r="G38" s="71"/>
      <c r="H38" s="72"/>
      <c r="I38" s="71"/>
      <c r="J38" s="73"/>
    </row>
    <row r="39" spans="1:10" ht="12.75">
      <c r="A39" s="78"/>
      <c r="B39" s="51" t="s">
        <v>38</v>
      </c>
      <c r="C39" s="61" t="s">
        <v>19</v>
      </c>
      <c r="D39" s="51" t="s">
        <v>39</v>
      </c>
      <c r="E39" s="1" t="s">
        <v>21</v>
      </c>
      <c r="F39" s="40">
        <f>SUM(G39:J39)</f>
        <v>1000000</v>
      </c>
      <c r="G39" s="40">
        <v>300000</v>
      </c>
      <c r="H39" s="64">
        <v>700000</v>
      </c>
      <c r="I39" s="40">
        <v>0</v>
      </c>
      <c r="J39" s="41">
        <v>0</v>
      </c>
    </row>
    <row r="40" spans="1:10" ht="12.75">
      <c r="A40" s="79">
        <v>7</v>
      </c>
      <c r="B40" s="51" t="s">
        <v>40</v>
      </c>
      <c r="C40" s="61"/>
      <c r="D40" s="51"/>
      <c r="E40" s="1"/>
      <c r="F40" s="40"/>
      <c r="G40" s="40"/>
      <c r="H40" s="64"/>
      <c r="I40" s="40"/>
      <c r="J40" s="41"/>
    </row>
    <row r="41" spans="1:10" ht="12.75">
      <c r="A41" s="80"/>
      <c r="B41" s="55"/>
      <c r="C41" s="69"/>
      <c r="D41" s="55"/>
      <c r="E41" s="77"/>
      <c r="F41" s="71"/>
      <c r="G41" s="71"/>
      <c r="H41" s="72"/>
      <c r="I41" s="71"/>
      <c r="J41" s="73"/>
    </row>
    <row r="42" spans="1:10" ht="12.75">
      <c r="A42" s="81"/>
      <c r="B42" s="51" t="s">
        <v>41</v>
      </c>
      <c r="C42" s="61" t="s">
        <v>19</v>
      </c>
      <c r="D42" s="51" t="s">
        <v>17</v>
      </c>
      <c r="E42" s="1" t="s">
        <v>21</v>
      </c>
      <c r="F42" s="40">
        <f>SUM(G42:J42)</f>
        <v>2000000</v>
      </c>
      <c r="G42" s="40">
        <v>80000</v>
      </c>
      <c r="H42" s="64">
        <v>700000</v>
      </c>
      <c r="I42" s="40">
        <v>800000</v>
      </c>
      <c r="J42" s="41">
        <v>420000</v>
      </c>
    </row>
    <row r="43" spans="1:10" ht="12.75">
      <c r="A43" s="79">
        <v>8</v>
      </c>
      <c r="B43" s="51" t="s">
        <v>42</v>
      </c>
      <c r="C43" s="61"/>
      <c r="D43" s="51"/>
      <c r="E43" s="61"/>
      <c r="F43" s="40"/>
      <c r="G43" s="40"/>
      <c r="H43" s="64"/>
      <c r="I43" s="40"/>
      <c r="J43" s="41"/>
    </row>
    <row r="44" spans="1:10" ht="12.75">
      <c r="A44" s="79"/>
      <c r="B44" s="51" t="s">
        <v>43</v>
      </c>
      <c r="C44" s="61"/>
      <c r="D44" s="51"/>
      <c r="E44" s="61"/>
      <c r="F44" s="40"/>
      <c r="G44" s="40"/>
      <c r="H44" s="64"/>
      <c r="I44" s="40"/>
      <c r="J44" s="41"/>
    </row>
    <row r="45" spans="1:10" ht="12.75">
      <c r="A45" s="82"/>
      <c r="B45" s="55"/>
      <c r="C45" s="69"/>
      <c r="D45" s="55"/>
      <c r="E45" s="69"/>
      <c r="F45" s="71"/>
      <c r="G45" s="71"/>
      <c r="H45" s="72"/>
      <c r="I45" s="71"/>
      <c r="J45" s="73"/>
    </row>
    <row r="46" spans="1:10" ht="12.75">
      <c r="A46" s="79"/>
      <c r="B46" s="51" t="s">
        <v>44</v>
      </c>
      <c r="C46" s="61" t="s">
        <v>19</v>
      </c>
      <c r="D46" s="51" t="s">
        <v>39</v>
      </c>
      <c r="E46" s="1" t="s">
        <v>21</v>
      </c>
      <c r="F46" s="40">
        <f>SUM(G46:J46)</f>
        <v>100000</v>
      </c>
      <c r="G46" s="40">
        <v>10000</v>
      </c>
      <c r="H46" s="64">
        <v>90000</v>
      </c>
      <c r="I46" s="40">
        <v>0</v>
      </c>
      <c r="J46" s="41">
        <v>0</v>
      </c>
    </row>
    <row r="47" spans="1:10" ht="12.75">
      <c r="A47" s="79">
        <v>9</v>
      </c>
      <c r="B47" s="51" t="s">
        <v>45</v>
      </c>
      <c r="C47" s="61"/>
      <c r="D47" s="51"/>
      <c r="E47" s="61"/>
      <c r="F47" s="40"/>
      <c r="G47" s="40"/>
      <c r="H47" s="64"/>
      <c r="I47" s="40"/>
      <c r="J47" s="41"/>
    </row>
    <row r="48" spans="1:10" ht="12.75">
      <c r="A48" s="79"/>
      <c r="B48" s="51"/>
      <c r="C48" s="61"/>
      <c r="D48" s="51"/>
      <c r="E48" s="61"/>
      <c r="F48" s="40"/>
      <c r="G48" s="40"/>
      <c r="H48" s="64"/>
      <c r="I48" s="40"/>
      <c r="J48" s="41"/>
    </row>
    <row r="49" spans="1:10" ht="12.75">
      <c r="A49" s="80"/>
      <c r="B49" s="55"/>
      <c r="C49" s="69"/>
      <c r="D49" s="55"/>
      <c r="E49" s="69"/>
      <c r="F49" s="71"/>
      <c r="G49" s="71"/>
      <c r="H49" s="72"/>
      <c r="I49" s="71"/>
      <c r="J49" s="73"/>
    </row>
    <row r="50" spans="5:10" ht="15">
      <c r="E50" s="83" t="s">
        <v>46</v>
      </c>
      <c r="F50" s="84">
        <f>SUM(G50:J50)</f>
        <v>56367587.8</v>
      </c>
      <c r="G50" s="84">
        <f>SUM(G11+G18+G21+G25+G33+G36+G39+G42+G46)</f>
        <v>18864861.8</v>
      </c>
      <c r="H50" s="84">
        <f>SUM(H11+H18+H21+H25+H33+H36+H39+H42+H46)</f>
        <v>15582726</v>
      </c>
      <c r="I50" s="84">
        <f>SUM(I11+I18+I21+I25+I33+I36+I39+I42)</f>
        <v>11000000</v>
      </c>
      <c r="J50" s="84">
        <f>SUM(J11+J18+J21+J25+J33+J36+J39+J42)</f>
        <v>10920000</v>
      </c>
    </row>
    <row r="51" spans="5:10" ht="12.75">
      <c r="E51" s="85" t="s">
        <v>47</v>
      </c>
      <c r="F51" s="86"/>
      <c r="G51" s="86"/>
      <c r="H51" s="86"/>
      <c r="I51" s="86"/>
      <c r="J51" s="87"/>
    </row>
    <row r="52" spans="5:10" ht="12.75">
      <c r="E52" s="88" t="s">
        <v>21</v>
      </c>
      <c r="F52" s="89">
        <f>SUM(G52+H52+I52+J52)</f>
        <v>44622008.8</v>
      </c>
      <c r="G52" s="89">
        <f>SUM(G14+G18+G21+G27+G33+G36+G39+G42+G46)</f>
        <v>9312008.8</v>
      </c>
      <c r="H52" s="89">
        <f>SUM(H14+H18+H21+H27+H33+H36+H39+H42+H46)</f>
        <v>13390000</v>
      </c>
      <c r="I52" s="89">
        <f>SUM(I14+I18+I21+I27+I33+I36+I39+I42)</f>
        <v>11000000</v>
      </c>
      <c r="J52" s="89">
        <f>SUM(J14+J18+J21+J27+J33+J36+J39+J42)</f>
        <v>10920000</v>
      </c>
    </row>
    <row r="53" spans="5:10" ht="12.75">
      <c r="E53" s="90" t="s">
        <v>23</v>
      </c>
      <c r="F53" s="89">
        <f>SUM(G53+H53+I53+J53)</f>
        <v>4599500</v>
      </c>
      <c r="G53" s="91">
        <f>SUM(G16)</f>
        <v>4599500</v>
      </c>
      <c r="H53" s="91">
        <f>SUM(H16)</f>
        <v>0</v>
      </c>
      <c r="I53" s="91">
        <f>SUM(I16)</f>
        <v>0</v>
      </c>
      <c r="J53" s="91">
        <f>SUM(J16)</f>
        <v>0</v>
      </c>
    </row>
    <row r="54" spans="5:10" ht="12.75">
      <c r="E54" s="88" t="s">
        <v>33</v>
      </c>
      <c r="F54" s="89">
        <f>SUM(G54+H54+I54+J54)</f>
        <v>6305265</v>
      </c>
      <c r="G54" s="92">
        <f aca="true" t="shared" si="0" ref="G54:J55">G30</f>
        <v>4370537</v>
      </c>
      <c r="H54" s="92">
        <f t="shared" si="0"/>
        <v>1934728</v>
      </c>
      <c r="I54" s="92">
        <f t="shared" si="0"/>
        <v>0</v>
      </c>
      <c r="J54" s="92">
        <f t="shared" si="0"/>
        <v>0</v>
      </c>
    </row>
    <row r="55" spans="5:10" ht="12.75">
      <c r="E55" s="93" t="s">
        <v>34</v>
      </c>
      <c r="F55" s="94">
        <f>SUM(G55+H55+I55+J55)</f>
        <v>840814</v>
      </c>
      <c r="G55" s="95">
        <f t="shared" si="0"/>
        <v>582816</v>
      </c>
      <c r="H55" s="95">
        <f t="shared" si="0"/>
        <v>257998</v>
      </c>
      <c r="I55" s="95">
        <f t="shared" si="0"/>
        <v>0</v>
      </c>
      <c r="J55" s="95">
        <f t="shared" si="0"/>
        <v>0</v>
      </c>
    </row>
    <row r="57" ht="12.75">
      <c r="F57" s="96"/>
    </row>
  </sheetData>
  <mergeCells count="8">
    <mergeCell ref="A6:A9"/>
    <mergeCell ref="B6:B9"/>
    <mergeCell ref="A11:A17"/>
    <mergeCell ref="A18:A20"/>
    <mergeCell ref="A21:A24"/>
    <mergeCell ref="A25:A32"/>
    <mergeCell ref="A33:A35"/>
    <mergeCell ref="A36:A38"/>
  </mergeCells>
  <printOptions/>
  <pageMargins left="1.575" right="1.575" top="0.4" bottom="0.95" header="0.5118055555555555" footer="0.5118055555555555"/>
  <pageSetup horizontalDpi="300" verticalDpi="300" orientation="landscape" paperSize="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Iżycka</cp:lastModifiedBy>
  <cp:lastPrinted>2007-09-05T06:06:15Z</cp:lastPrinted>
  <dcterms:created xsi:type="dcterms:W3CDTF">2004-06-11T08:40:51Z</dcterms:created>
  <dcterms:modified xsi:type="dcterms:W3CDTF">2007-09-05T07:42:16Z</dcterms:modified>
  <cp:category/>
  <cp:version/>
  <cp:contentType/>
  <cp:contentStatus/>
  <cp:revision>1</cp:revision>
</cp:coreProperties>
</file>